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Hoja1!$B$1:$Y$31</definedName>
  </definedNames>
  <calcPr calcId="144525"/>
</workbook>
</file>

<file path=xl/calcChain.xml><?xml version="1.0" encoding="utf-8"?>
<calcChain xmlns="http://schemas.openxmlformats.org/spreadsheetml/2006/main">
  <c r="Y27" i="1" l="1"/>
  <c r="X27" i="1"/>
  <c r="T27" i="1"/>
  <c r="S27" i="1"/>
  <c r="Y26" i="1"/>
  <c r="X26" i="1"/>
  <c r="T26" i="1"/>
  <c r="S26" i="1"/>
  <c r="Y25" i="1"/>
  <c r="X25" i="1"/>
  <c r="T25" i="1"/>
  <c r="S25" i="1"/>
  <c r="X24" i="1"/>
  <c r="V24" i="1"/>
  <c r="V28" i="1" s="1"/>
  <c r="S24" i="1"/>
  <c r="T24" i="1" s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X12" i="1"/>
  <c r="W12" i="1"/>
  <c r="Y12" i="1" s="1"/>
  <c r="W11" i="1"/>
  <c r="W28" i="1" s="1"/>
  <c r="X28" i="1" s="1"/>
  <c r="Y10" i="1"/>
  <c r="X10" i="1"/>
  <c r="U10" i="1"/>
  <c r="U28" i="1" s="1"/>
  <c r="Y24" i="1" l="1"/>
  <c r="Y11" i="1"/>
  <c r="Y28" i="1" s="1"/>
  <c r="X11" i="1"/>
</calcChain>
</file>

<file path=xl/sharedStrings.xml><?xml version="1.0" encoding="utf-8"?>
<sst xmlns="http://schemas.openxmlformats.org/spreadsheetml/2006/main" count="240" uniqueCount="91">
  <si>
    <t>INDICADORES PARA RESULTADOS</t>
  </si>
  <si>
    <t>DEL 1 DE ENERO AL 30 DE JUNIO DE 2016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</si>
  <si>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</si>
  <si>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</si>
  <si>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</si>
  <si>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</si>
  <si>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</si>
  <si>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</si>
  <si>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</si>
  <si>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</si>
  <si>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</si>
  <si>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</si>
  <si>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</si>
  <si>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</si>
  <si>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</si>
  <si>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</si>
  <si>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</si>
  <si>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</si>
  <si>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</si>
  <si>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</si>
  <si>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</si>
  <si>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</si>
  <si>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</si>
  <si>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</si>
  <si>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</si>
  <si>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</si>
  <si>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</si>
  <si>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</si>
  <si>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</si>
  <si>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</si>
  <si>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</si>
  <si>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</si>
  <si>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</si>
  <si>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</si>
  <si>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</si>
  <si>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</si>
  <si>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</si>
  <si>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Educación</t>
  </si>
  <si>
    <t>Educación Superior</t>
  </si>
  <si>
    <t>P0755 - OFERTA Y ACTUALIZACION DE PROGRAMAS Y  CONTENIDOS EDUCATIVOS CON RELACIÓN A LAS DEMANDAS DEL ENTORNO</t>
  </si>
  <si>
    <t>Componente</t>
  </si>
  <si>
    <t>Gestión</t>
  </si>
  <si>
    <t>Calidad</t>
  </si>
  <si>
    <t>Anual</t>
  </si>
  <si>
    <t>Estudio de pertinencia</t>
  </si>
  <si>
    <t>Estudio proyectado/Estudio elaborado</t>
  </si>
  <si>
    <t>P0755.0001 DOMO DE LA CIENCIA</t>
  </si>
  <si>
    <t>Estratégico</t>
  </si>
  <si>
    <t>Conclusión de proyecto</t>
  </si>
  <si>
    <t>Presupuesto ejercido</t>
  </si>
  <si>
    <t>P0755.0002 ROBOTICA EDUCATIVA</t>
  </si>
  <si>
    <t>P0761 - MANTENIMIENTO DE LA INFRAESTRUCTURA</t>
  </si>
  <si>
    <t>Infraestructura con mantenimiento</t>
  </si>
  <si>
    <t>Infraestructura con mantenimiento planeada/Infraestructura con mantenimiento efectuado</t>
  </si>
  <si>
    <t>Q0574 - INFRAESTRUCTURA DE LA UNIVERSIDAD POLITÉCNICA DE JUVENTINO ROSAS</t>
  </si>
  <si>
    <t>Infraestructura construída</t>
  </si>
  <si>
    <t>Infraestructura planeada/Infraestructura construída</t>
  </si>
  <si>
    <t>P0760 - FORTALECIMIENTO DE LAS HABILIDADES DE LIDERAZGO Y EMPRENDIMIENTO DE LOS ALUMNOS.</t>
  </si>
  <si>
    <t>Programa ofertado</t>
  </si>
  <si>
    <t>Programa planeado/Programa ofrecido</t>
  </si>
  <si>
    <t>P0763 - OPERACIÓN DE SERVICIOS DE VINCULACIÓN CON EL ENTORNO</t>
  </si>
  <si>
    <t>Servicios operando</t>
  </si>
  <si>
    <t>Servicios de vinculación planeados/Servicios de vinculación operados</t>
  </si>
  <si>
    <t>P0764 - OPERACIÓN DE UN SISTEMA DE INFORMACIÓN SOBRE EL SEGUIMIENTO DE EGRESADOS Y LA OFERTA LABORAL</t>
  </si>
  <si>
    <t>Sistema operando</t>
  </si>
  <si>
    <t>Sistema planeado/Sistema operando</t>
  </si>
  <si>
    <t>P2037 - EVALUACIÓN DE FACTIBILIDAD DE CARRERAS EN DISCIPLINAS EMERGENTES PARA SU IMPLEMENTACIÓN</t>
  </si>
  <si>
    <t>Evaluación efectuada</t>
  </si>
  <si>
    <t>Evaluación planeada/Evaluación efectuada</t>
  </si>
  <si>
    <t>P0756 - APLICACIÓN DE PLANES DE TRABAJO DE ATENCIÓN A LA DESERCIÓN Y REPROBACIÓN</t>
  </si>
  <si>
    <t>Planes de trabajo efectuados</t>
  </si>
  <si>
    <t>Planes de trabajo planeados/Planes de trabajo aplicados</t>
  </si>
  <si>
    <t>P0762 - OPERACIÓN DE OTORGAMIENTO DE BECAS Y APOYOS</t>
  </si>
  <si>
    <t>Gestión de becas y apoyos</t>
  </si>
  <si>
    <t>Número de becas y apoyos gestionados/Número de becas y apoyos conseguidos</t>
  </si>
  <si>
    <t>P0757 - APOYOS PARA LA CAPACITACIÓN, ACTUALIZACIÓN Y PROFESIONALIZACIÓN</t>
  </si>
  <si>
    <t>Plan de capacitación</t>
  </si>
  <si>
    <t>Plan de capacitación elaborado/Plan de capacitación aplicado</t>
  </si>
  <si>
    <t>P0758 - CURSOS Y EVENTOS DE FORTALECIMIENTO A LA FORMACIÓN INTEGRAL</t>
  </si>
  <si>
    <t>Programa integral de actividades</t>
  </si>
  <si>
    <t>P0759 - GESTIÓN DE CERTIFICACIÓN DE PROCESOS</t>
  </si>
  <si>
    <t>Recertificación obtenida</t>
  </si>
  <si>
    <t>Recertificación solicitada/Recertificación obtenida</t>
  </si>
  <si>
    <t>G-101 SECRETARIA ADMINISTRATIVA</t>
  </si>
  <si>
    <t>Avance global indicadores</t>
  </si>
  <si>
    <t>G-102 RECTORÍA</t>
  </si>
  <si>
    <t>G101 PROGRAMA DE GESTION</t>
  </si>
  <si>
    <t>N/A</t>
  </si>
  <si>
    <t>Baja de activo fijo</t>
  </si>
  <si>
    <t>DUMMY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</si>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</sst>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1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2" applyNumberFormat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10" xfId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3" fillId="0" borderId="11" xfId="0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3" fontId="3" fillId="3" borderId="1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" fontId="3" fillId="0" borderId="8" xfId="2" applyNumberFormat="1" applyFont="1" applyFill="1" applyBorder="1" applyAlignment="1">
      <alignment horizontal="center" vertical="center"/>
    </xf>
    <xf numFmtId="2" fontId="3" fillId="0" borderId="13" xfId="2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11" xfId="1" applyFont="1" applyFill="1" applyBorder="1" applyAlignment="1">
      <alignment horizontal="right" vertical="center" wrapText="1"/>
    </xf>
    <xf numFmtId="0" fontId="6" fillId="0" borderId="8" xfId="4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quotePrefix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8" xfId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3" fontId="3" fillId="0" borderId="11" xfId="1" applyFont="1" applyFill="1" applyBorder="1" applyAlignment="1">
      <alignment vertical="center"/>
    </xf>
    <xf numFmtId="0" fontId="5" fillId="3" borderId="0" xfId="0" applyFont="1" applyFill="1"/>
    <xf numFmtId="0" fontId="6" fillId="3" borderId="0" xfId="0" quotePrefix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0" fontId="5" fillId="0" borderId="0" xfId="0" applyFont="1"/>
    <xf numFmtId="0" fontId="6" fillId="0" borderId="7" xfId="4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quotePrefix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wrapText="1"/>
    </xf>
    <xf numFmtId="43" fontId="3" fillId="0" borderId="0" xfId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vertical="center"/>
    </xf>
    <xf numFmtId="43" fontId="3" fillId="0" borderId="7" xfId="1" applyFont="1" applyFill="1" applyBorder="1" applyAlignment="1">
      <alignment horizontal="right" vertical="center" wrapText="1"/>
    </xf>
    <xf numFmtId="43" fontId="3" fillId="0" borderId="14" xfId="1" applyFont="1" applyFill="1" applyBorder="1" applyAlignment="1">
      <alignment horizontal="right" vertical="center" wrapText="1"/>
    </xf>
    <xf numFmtId="0" fontId="3" fillId="0" borderId="13" xfId="1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8" fillId="0" borderId="0" xfId="0" applyFont="1" applyBorder="1"/>
    <xf numFmtId="49" fontId="6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Border="1"/>
    <xf numFmtId="0" fontId="10" fillId="0" borderId="0" xfId="0" applyFont="1" applyBorder="1"/>
    <xf numFmtId="2" fontId="6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3" borderId="0" xfId="0" applyFont="1" applyFill="1" applyBorder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6/Estados%20Financieros%202016/06_Estados%20Financieros%20de%20Junio%202016/Estados%20Fros%20y%20Pptales%20UPJR_%20Junio%202016%20(env&#237;o%20elec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EAIyENC"/>
      <sheetName val="Bza STy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J10">
            <v>12330702.120000001</v>
          </cell>
        </row>
        <row r="12">
          <cell r="H12">
            <v>11473252.48</v>
          </cell>
        </row>
        <row r="14">
          <cell r="L14">
            <v>900684.07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tabSelected="1" zoomScaleNormal="100" workbookViewId="0">
      <selection activeCell="W34" sqref="W34"/>
    </sheetView>
  </sheetViews>
  <sheetFormatPr baseColWidth="10" defaultRowHeight="12.75" x14ac:dyDescent="0.2"/>
  <cols>
    <col min="1" max="1" width="2.140625" style="4" customWidth="1"/>
    <col min="2" max="2" width="10.5703125" style="2" customWidth="1"/>
    <col min="3" max="3" width="14.140625" style="2" customWidth="1"/>
    <col min="4" max="4" width="9.28515625" style="2" customWidth="1"/>
    <col min="5" max="5" width="9.5703125" style="2" customWidth="1"/>
    <col min="6" max="6" width="10" style="2" customWidth="1"/>
    <col min="7" max="7" width="5.7109375" style="2" customWidth="1"/>
    <col min="8" max="8" width="5.42578125" style="2" customWidth="1"/>
    <col min="9" max="9" width="19" style="2" customWidth="1"/>
    <col min="10" max="10" width="11.5703125" style="2" customWidth="1"/>
    <col min="11" max="11" width="12.5703125" style="2" customWidth="1"/>
    <col min="12" max="13" width="12.7109375" style="2" customWidth="1"/>
    <col min="14" max="14" width="13.7109375" style="2" customWidth="1"/>
    <col min="15" max="15" width="14.28515625" style="2" customWidth="1"/>
    <col min="16" max="16" width="10.85546875" style="4" customWidth="1"/>
    <col min="17" max="17" width="10.85546875" style="2" customWidth="1"/>
    <col min="18" max="19" width="10.5703125" style="2" customWidth="1"/>
    <col min="20" max="20" width="11.42578125" style="2"/>
    <col min="21" max="21" width="14.42578125" style="2" customWidth="1"/>
    <col min="22" max="23" width="13.85546875" style="2" customWidth="1"/>
    <col min="24" max="26" width="11.42578125" style="2"/>
    <col min="27" max="27" width="14.140625" style="2" customWidth="1"/>
    <col min="28" max="16384" width="11.42578125" style="2"/>
  </cols>
  <sheetData>
    <row r="1" spans="2:27" s="2" customFormat="1" ht="6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s="2" customFormat="1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7" s="2" customFormat="1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7" s="4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7" s="4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7" s="4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7" s="2" customFormat="1" ht="15" customHeight="1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7" s="2" customFormat="1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7" s="2" customFormat="1" ht="21.75" customHeight="1" x14ac:dyDescent="0.2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5" t="s">
        <v>32</v>
      </c>
      <c r="U9" s="26"/>
      <c r="V9" s="26"/>
      <c r="W9" s="26"/>
      <c r="X9" s="24" t="s">
        <v>33</v>
      </c>
      <c r="Y9" s="24" t="s">
        <v>34</v>
      </c>
    </row>
    <row r="10" spans="2:27" s="2" customFormat="1" ht="39.75" customHeight="1" x14ac:dyDescent="0.2">
      <c r="B10" s="27" t="s">
        <v>35</v>
      </c>
      <c r="C10" s="28" t="s">
        <v>36</v>
      </c>
      <c r="D10" s="28" t="s">
        <v>36</v>
      </c>
      <c r="E10" s="29" t="s">
        <v>37</v>
      </c>
      <c r="F10" s="29" t="s">
        <v>38</v>
      </c>
      <c r="G10" s="28"/>
      <c r="H10" s="30">
        <v>3046</v>
      </c>
      <c r="I10" s="31" t="s">
        <v>39</v>
      </c>
      <c r="J10" s="32" t="s">
        <v>40</v>
      </c>
      <c r="K10" s="33" t="s">
        <v>41</v>
      </c>
      <c r="L10" s="34" t="s">
        <v>42</v>
      </c>
      <c r="M10" s="35" t="s">
        <v>43</v>
      </c>
      <c r="N10" s="36" t="s">
        <v>44</v>
      </c>
      <c r="O10" s="35" t="s">
        <v>45</v>
      </c>
      <c r="P10" s="37">
        <v>1</v>
      </c>
      <c r="Q10" s="38">
        <v>1</v>
      </c>
      <c r="R10" s="37">
        <v>0.4</v>
      </c>
      <c r="S10" s="39">
        <v>0.4</v>
      </c>
      <c r="T10" s="39">
        <v>0.4</v>
      </c>
      <c r="U10" s="40">
        <f>+[1]PyPI!H12</f>
        <v>11473252.48</v>
      </c>
      <c r="V10" s="41">
        <v>16124908.940000001</v>
      </c>
      <c r="W10" s="41">
        <v>11182123.050000001</v>
      </c>
      <c r="X10" s="41">
        <f>+W10/U10</f>
        <v>0.97462537928913429</v>
      </c>
      <c r="Y10" s="40">
        <f>+W10/V10</f>
        <v>0.69346891145916756</v>
      </c>
      <c r="AA10" s="42"/>
    </row>
    <row r="11" spans="2:27" s="2" customFormat="1" ht="39.75" customHeight="1" x14ac:dyDescent="0.2">
      <c r="B11" s="27" t="s">
        <v>35</v>
      </c>
      <c r="C11" s="28" t="s">
        <v>36</v>
      </c>
      <c r="D11" s="28" t="s">
        <v>36</v>
      </c>
      <c r="E11" s="29" t="s">
        <v>37</v>
      </c>
      <c r="F11" s="29" t="s">
        <v>38</v>
      </c>
      <c r="G11" s="28"/>
      <c r="H11" s="30">
        <v>3046</v>
      </c>
      <c r="I11" s="43" t="s">
        <v>46</v>
      </c>
      <c r="J11" s="32" t="s">
        <v>40</v>
      </c>
      <c r="K11" s="44" t="s">
        <v>47</v>
      </c>
      <c r="L11" s="32" t="s">
        <v>42</v>
      </c>
      <c r="M11" s="45" t="s">
        <v>43</v>
      </c>
      <c r="N11" s="46" t="s">
        <v>48</v>
      </c>
      <c r="O11" s="47" t="s">
        <v>49</v>
      </c>
      <c r="P11" s="48">
        <v>1</v>
      </c>
      <c r="Q11" s="49">
        <v>1</v>
      </c>
      <c r="R11" s="48">
        <v>0</v>
      </c>
      <c r="S11" s="50">
        <v>0</v>
      </c>
      <c r="T11" s="51">
        <v>0</v>
      </c>
      <c r="U11" s="52">
        <v>0</v>
      </c>
      <c r="V11" s="52">
        <v>500000</v>
      </c>
      <c r="W11" s="53">
        <f>+[1]PyPI!L13</f>
        <v>0</v>
      </c>
      <c r="X11" s="41" t="e">
        <f t="shared" ref="X11:X12" si="0">+W11/U11</f>
        <v>#DIV/0!</v>
      </c>
      <c r="Y11" s="40">
        <f t="shared" ref="Y11:Y12" si="1">+W11/V11</f>
        <v>0</v>
      </c>
      <c r="AA11" s="42"/>
    </row>
    <row r="12" spans="2:27" s="2" customFormat="1" ht="39.75" customHeight="1" x14ac:dyDescent="0.2">
      <c r="B12" s="27" t="s">
        <v>35</v>
      </c>
      <c r="C12" s="28" t="s">
        <v>36</v>
      </c>
      <c r="D12" s="28" t="s">
        <v>36</v>
      </c>
      <c r="E12" s="29" t="s">
        <v>37</v>
      </c>
      <c r="F12" s="29" t="s">
        <v>38</v>
      </c>
      <c r="G12" s="28"/>
      <c r="H12" s="30">
        <v>3046</v>
      </c>
      <c r="I12" s="43" t="s">
        <v>50</v>
      </c>
      <c r="J12" s="32" t="s">
        <v>40</v>
      </c>
      <c r="K12" s="44" t="s">
        <v>47</v>
      </c>
      <c r="L12" s="32" t="s">
        <v>42</v>
      </c>
      <c r="M12" s="45" t="s">
        <v>43</v>
      </c>
      <c r="N12" s="46" t="s">
        <v>48</v>
      </c>
      <c r="O12" s="47" t="s">
        <v>49</v>
      </c>
      <c r="P12" s="48">
        <v>1</v>
      </c>
      <c r="Q12" s="49">
        <v>1</v>
      </c>
      <c r="R12" s="48">
        <v>0.99</v>
      </c>
      <c r="S12" s="50">
        <v>0.99</v>
      </c>
      <c r="T12" s="51">
        <v>0.99</v>
      </c>
      <c r="U12" s="52">
        <v>0</v>
      </c>
      <c r="V12" s="53">
        <v>913800</v>
      </c>
      <c r="W12" s="53">
        <f>+[1]PyPI!L14</f>
        <v>900684.07</v>
      </c>
      <c r="X12" s="41" t="e">
        <f t="shared" si="0"/>
        <v>#DIV/0!</v>
      </c>
      <c r="Y12" s="40">
        <f t="shared" si="1"/>
        <v>0.98564682643904566</v>
      </c>
      <c r="AA12" s="42"/>
    </row>
    <row r="13" spans="2:27" s="2" customFormat="1" ht="89.25" x14ac:dyDescent="0.2">
      <c r="B13" s="54" t="s">
        <v>35</v>
      </c>
      <c r="C13" s="55" t="s">
        <v>36</v>
      </c>
      <c r="D13" s="55" t="s">
        <v>36</v>
      </c>
      <c r="E13" s="56" t="s">
        <v>37</v>
      </c>
      <c r="F13" s="56" t="s">
        <v>38</v>
      </c>
      <c r="G13" s="57"/>
      <c r="H13" s="58">
        <v>3046</v>
      </c>
      <c r="I13" s="31" t="s">
        <v>51</v>
      </c>
      <c r="J13" s="32" t="s">
        <v>40</v>
      </c>
      <c r="K13" s="44" t="s">
        <v>41</v>
      </c>
      <c r="L13" s="32" t="s">
        <v>42</v>
      </c>
      <c r="M13" s="45" t="s">
        <v>43</v>
      </c>
      <c r="N13" s="46" t="s">
        <v>52</v>
      </c>
      <c r="O13" s="45" t="s">
        <v>53</v>
      </c>
      <c r="P13" s="48">
        <v>1</v>
      </c>
      <c r="Q13" s="49">
        <v>1</v>
      </c>
      <c r="R13" s="48">
        <v>0.4</v>
      </c>
      <c r="S13" s="59">
        <v>0.4</v>
      </c>
      <c r="T13" s="60">
        <v>0.4</v>
      </c>
      <c r="U13" s="52">
        <v>1640954.84</v>
      </c>
      <c r="V13" s="53">
        <v>3412283.88</v>
      </c>
      <c r="W13" s="53">
        <v>1497087.46</v>
      </c>
      <c r="X13" s="53">
        <f>+W13/U13</f>
        <v>0.91232703271712212</v>
      </c>
      <c r="Y13" s="52">
        <f>+W13/V13</f>
        <v>0.43873473387565864</v>
      </c>
      <c r="AA13" s="42"/>
    </row>
    <row r="14" spans="2:27" s="2" customFormat="1" ht="51" x14ac:dyDescent="0.2">
      <c r="B14" s="54" t="s">
        <v>35</v>
      </c>
      <c r="C14" s="55" t="s">
        <v>36</v>
      </c>
      <c r="D14" s="55" t="s">
        <v>36</v>
      </c>
      <c r="E14" s="56" t="s">
        <v>37</v>
      </c>
      <c r="F14" s="56" t="s">
        <v>38</v>
      </c>
      <c r="G14" s="55"/>
      <c r="H14" s="58">
        <v>3046</v>
      </c>
      <c r="I14" s="31" t="s">
        <v>54</v>
      </c>
      <c r="J14" s="32" t="s">
        <v>40</v>
      </c>
      <c r="K14" s="44" t="s">
        <v>47</v>
      </c>
      <c r="L14" s="32" t="s">
        <v>42</v>
      </c>
      <c r="M14" s="61" t="s">
        <v>43</v>
      </c>
      <c r="N14" s="46" t="s">
        <v>55</v>
      </c>
      <c r="O14" s="61" t="s">
        <v>56</v>
      </c>
      <c r="P14" s="48">
        <v>5</v>
      </c>
      <c r="Q14" s="49">
        <v>5</v>
      </c>
      <c r="R14" s="48">
        <v>0.5</v>
      </c>
      <c r="S14" s="59">
        <v>0.5</v>
      </c>
      <c r="T14" s="60">
        <v>0.5</v>
      </c>
      <c r="U14" s="52"/>
      <c r="V14" s="53">
        <v>18986517.030000001</v>
      </c>
      <c r="W14" s="53">
        <v>9318254.0800000001</v>
      </c>
      <c r="X14" s="53" t="e">
        <f>+W14/U14</f>
        <v>#DIV/0!</v>
      </c>
      <c r="Y14" s="52">
        <f t="shared" ref="Y14:Y26" si="2">+W14/V14</f>
        <v>0.49078269939012609</v>
      </c>
      <c r="AA14" s="42"/>
    </row>
    <row r="15" spans="2:27" s="2" customFormat="1" ht="38.25" x14ac:dyDescent="0.2">
      <c r="B15" s="54" t="s">
        <v>35</v>
      </c>
      <c r="C15" s="55" t="s">
        <v>36</v>
      </c>
      <c r="D15" s="55" t="s">
        <v>36</v>
      </c>
      <c r="E15" s="56" t="s">
        <v>37</v>
      </c>
      <c r="F15" s="56" t="s">
        <v>38</v>
      </c>
      <c r="G15" s="55"/>
      <c r="H15" s="58">
        <v>3046</v>
      </c>
      <c r="I15" s="31" t="s">
        <v>57</v>
      </c>
      <c r="J15" s="32" t="s">
        <v>40</v>
      </c>
      <c r="K15" s="44" t="s">
        <v>41</v>
      </c>
      <c r="L15" s="32" t="s">
        <v>42</v>
      </c>
      <c r="M15" s="62" t="s">
        <v>43</v>
      </c>
      <c r="N15" s="46" t="s">
        <v>58</v>
      </c>
      <c r="O15" s="62" t="s">
        <v>59</v>
      </c>
      <c r="P15" s="48">
        <v>3</v>
      </c>
      <c r="Q15" s="49">
        <v>3</v>
      </c>
      <c r="R15" s="48">
        <v>1</v>
      </c>
      <c r="S15" s="59">
        <v>1</v>
      </c>
      <c r="T15" s="60">
        <v>1</v>
      </c>
      <c r="U15" s="52">
        <v>13000</v>
      </c>
      <c r="V15" s="52">
        <v>13000</v>
      </c>
      <c r="W15" s="52">
        <v>0</v>
      </c>
      <c r="X15" s="63">
        <f t="shared" ref="X15:X27" si="3">+W15/U15</f>
        <v>0</v>
      </c>
      <c r="Y15" s="63">
        <f t="shared" si="2"/>
        <v>0</v>
      </c>
      <c r="AA15" s="42"/>
    </row>
    <row r="16" spans="2:27" s="2" customFormat="1" ht="76.5" x14ac:dyDescent="0.2">
      <c r="B16" s="54" t="s">
        <v>35</v>
      </c>
      <c r="C16" s="55" t="s">
        <v>36</v>
      </c>
      <c r="D16" s="55" t="s">
        <v>36</v>
      </c>
      <c r="E16" s="56" t="s">
        <v>37</v>
      </c>
      <c r="F16" s="56" t="s">
        <v>38</v>
      </c>
      <c r="G16" s="57"/>
      <c r="H16" s="58">
        <v>3046</v>
      </c>
      <c r="I16" s="31" t="s">
        <v>60</v>
      </c>
      <c r="J16" s="32" t="s">
        <v>40</v>
      </c>
      <c r="K16" s="44" t="s">
        <v>41</v>
      </c>
      <c r="L16" s="32" t="s">
        <v>42</v>
      </c>
      <c r="M16" s="62" t="s">
        <v>43</v>
      </c>
      <c r="N16" s="46" t="s">
        <v>61</v>
      </c>
      <c r="O16" s="62" t="s">
        <v>62</v>
      </c>
      <c r="P16" s="48">
        <v>8</v>
      </c>
      <c r="Q16" s="49">
        <v>8</v>
      </c>
      <c r="R16" s="48">
        <v>4</v>
      </c>
      <c r="S16" s="59">
        <v>4</v>
      </c>
      <c r="T16" s="60">
        <v>4</v>
      </c>
      <c r="U16" s="52">
        <v>967765.84</v>
      </c>
      <c r="V16" s="52">
        <v>1833871.26</v>
      </c>
      <c r="W16" s="52">
        <v>1105049.6100000001</v>
      </c>
      <c r="X16" s="63">
        <f t="shared" si="3"/>
        <v>1.1418563916246518</v>
      </c>
      <c r="Y16" s="63">
        <f t="shared" si="2"/>
        <v>0.60257752771587691</v>
      </c>
    </row>
    <row r="17" spans="1:25" ht="38.25" x14ac:dyDescent="0.2">
      <c r="B17" s="54" t="s">
        <v>35</v>
      </c>
      <c r="C17" s="55" t="s">
        <v>36</v>
      </c>
      <c r="D17" s="55" t="s">
        <v>36</v>
      </c>
      <c r="E17" s="56" t="s">
        <v>37</v>
      </c>
      <c r="F17" s="56" t="s">
        <v>38</v>
      </c>
      <c r="G17" s="55"/>
      <c r="H17" s="58">
        <v>3046</v>
      </c>
      <c r="I17" s="31" t="s">
        <v>63</v>
      </c>
      <c r="J17" s="32" t="s">
        <v>40</v>
      </c>
      <c r="K17" s="44" t="s">
        <v>41</v>
      </c>
      <c r="L17" s="32" t="s">
        <v>42</v>
      </c>
      <c r="M17" s="62" t="s">
        <v>43</v>
      </c>
      <c r="N17" s="46" t="s">
        <v>64</v>
      </c>
      <c r="O17" s="62" t="s">
        <v>65</v>
      </c>
      <c r="P17" s="48">
        <v>1</v>
      </c>
      <c r="Q17" s="49">
        <v>1</v>
      </c>
      <c r="R17" s="48">
        <v>0.5</v>
      </c>
      <c r="S17" s="59">
        <v>0.5</v>
      </c>
      <c r="T17" s="60">
        <v>0.5</v>
      </c>
      <c r="U17" s="52">
        <v>17151.12</v>
      </c>
      <c r="V17" s="52">
        <v>17151.12</v>
      </c>
      <c r="W17" s="64">
        <v>0</v>
      </c>
      <c r="X17" s="65">
        <f t="shared" si="3"/>
        <v>0</v>
      </c>
      <c r="Y17" s="65">
        <f t="shared" si="2"/>
        <v>0</v>
      </c>
    </row>
    <row r="18" spans="1:25" ht="38.25" x14ac:dyDescent="0.2">
      <c r="B18" s="54" t="s">
        <v>35</v>
      </c>
      <c r="C18" s="55" t="s">
        <v>36</v>
      </c>
      <c r="D18" s="55" t="s">
        <v>36</v>
      </c>
      <c r="E18" s="56" t="s">
        <v>37</v>
      </c>
      <c r="F18" s="56" t="s">
        <v>38</v>
      </c>
      <c r="G18" s="55"/>
      <c r="H18" s="58">
        <v>3046</v>
      </c>
      <c r="I18" s="31" t="s">
        <v>66</v>
      </c>
      <c r="J18" s="32" t="s">
        <v>40</v>
      </c>
      <c r="K18" s="44" t="s">
        <v>41</v>
      </c>
      <c r="L18" s="32" t="s">
        <v>42</v>
      </c>
      <c r="M18" s="62" t="s">
        <v>43</v>
      </c>
      <c r="N18" s="46" t="s">
        <v>67</v>
      </c>
      <c r="O18" s="62" t="s">
        <v>68</v>
      </c>
      <c r="P18" s="48">
        <v>1</v>
      </c>
      <c r="Q18" s="49">
        <v>1</v>
      </c>
      <c r="R18" s="48">
        <v>0.4</v>
      </c>
      <c r="S18" s="59">
        <v>0.4</v>
      </c>
      <c r="T18" s="60">
        <v>0.4</v>
      </c>
      <c r="U18" s="52">
        <v>20000</v>
      </c>
      <c r="V18" s="52">
        <v>20000</v>
      </c>
      <c r="W18" s="64">
        <v>0</v>
      </c>
      <c r="X18" s="65">
        <f t="shared" si="3"/>
        <v>0</v>
      </c>
      <c r="Y18" s="65">
        <f t="shared" si="2"/>
        <v>0</v>
      </c>
    </row>
    <row r="19" spans="1:25" ht="63.75" x14ac:dyDescent="0.2">
      <c r="B19" s="54" t="s">
        <v>35</v>
      </c>
      <c r="C19" s="55" t="s">
        <v>36</v>
      </c>
      <c r="D19" s="55" t="s">
        <v>36</v>
      </c>
      <c r="E19" s="56" t="s">
        <v>37</v>
      </c>
      <c r="F19" s="56" t="s">
        <v>38</v>
      </c>
      <c r="G19" s="55"/>
      <c r="H19" s="58">
        <v>3046</v>
      </c>
      <c r="I19" s="31" t="s">
        <v>69</v>
      </c>
      <c r="J19" s="32" t="s">
        <v>40</v>
      </c>
      <c r="K19" s="44" t="s">
        <v>41</v>
      </c>
      <c r="L19" s="32" t="s">
        <v>42</v>
      </c>
      <c r="M19" s="62" t="s">
        <v>43</v>
      </c>
      <c r="N19" s="46" t="s">
        <v>70</v>
      </c>
      <c r="O19" s="62" t="s">
        <v>71</v>
      </c>
      <c r="P19" s="48">
        <v>3</v>
      </c>
      <c r="Q19" s="49">
        <v>3</v>
      </c>
      <c r="R19" s="48">
        <v>0.6</v>
      </c>
      <c r="S19" s="59">
        <v>0.6</v>
      </c>
      <c r="T19" s="60">
        <v>0.6</v>
      </c>
      <c r="U19" s="53">
        <v>108284.51</v>
      </c>
      <c r="V19" s="64">
        <v>188303.09</v>
      </c>
      <c r="W19" s="64">
        <v>108937.44</v>
      </c>
      <c r="X19" s="63">
        <f>+W19/U19</f>
        <v>1.0060297636291655</v>
      </c>
      <c r="Y19" s="63">
        <f t="shared" si="2"/>
        <v>0.578521786339247</v>
      </c>
    </row>
    <row r="20" spans="1:25" ht="76.5" x14ac:dyDescent="0.2">
      <c r="B20" s="54" t="s">
        <v>35</v>
      </c>
      <c r="C20" s="55" t="s">
        <v>36</v>
      </c>
      <c r="D20" s="55" t="s">
        <v>36</v>
      </c>
      <c r="E20" s="56" t="s">
        <v>37</v>
      </c>
      <c r="F20" s="56" t="s">
        <v>38</v>
      </c>
      <c r="G20" s="55"/>
      <c r="H20" s="58">
        <v>3046</v>
      </c>
      <c r="I20" s="31" t="s">
        <v>72</v>
      </c>
      <c r="J20" s="32" t="s">
        <v>40</v>
      </c>
      <c r="K20" s="44" t="s">
        <v>41</v>
      </c>
      <c r="L20" s="32" t="s">
        <v>42</v>
      </c>
      <c r="M20" s="62" t="s">
        <v>43</v>
      </c>
      <c r="N20" s="46" t="s">
        <v>73</v>
      </c>
      <c r="O20" s="62" t="s">
        <v>74</v>
      </c>
      <c r="P20" s="48">
        <v>1</v>
      </c>
      <c r="Q20" s="49">
        <v>1</v>
      </c>
      <c r="R20" s="48">
        <v>0.5</v>
      </c>
      <c r="S20" s="59">
        <v>0.5</v>
      </c>
      <c r="T20" s="60">
        <v>0.5</v>
      </c>
      <c r="U20" s="53">
        <v>90344.52</v>
      </c>
      <c r="V20" s="64">
        <v>191951.57</v>
      </c>
      <c r="W20" s="64">
        <v>132255.53</v>
      </c>
      <c r="X20" s="63">
        <f t="shared" si="3"/>
        <v>1.4639020717581985</v>
      </c>
      <c r="Y20" s="63">
        <f t="shared" si="2"/>
        <v>0.68900467966998136</v>
      </c>
    </row>
    <row r="21" spans="1:25" ht="63.75" x14ac:dyDescent="0.2">
      <c r="B21" s="54" t="s">
        <v>35</v>
      </c>
      <c r="C21" s="55" t="s">
        <v>36</v>
      </c>
      <c r="D21" s="55" t="s">
        <v>36</v>
      </c>
      <c r="E21" s="56" t="s">
        <v>37</v>
      </c>
      <c r="F21" s="56" t="s">
        <v>38</v>
      </c>
      <c r="G21" s="55"/>
      <c r="H21" s="58">
        <v>3046</v>
      </c>
      <c r="I21" s="31" t="s">
        <v>75</v>
      </c>
      <c r="J21" s="32" t="s">
        <v>40</v>
      </c>
      <c r="K21" s="44" t="s">
        <v>41</v>
      </c>
      <c r="L21" s="32" t="s">
        <v>42</v>
      </c>
      <c r="M21" s="62" t="s">
        <v>43</v>
      </c>
      <c r="N21" s="46" t="s">
        <v>76</v>
      </c>
      <c r="O21" s="62" t="s">
        <v>77</v>
      </c>
      <c r="P21" s="48">
        <v>1</v>
      </c>
      <c r="Q21" s="49">
        <v>1</v>
      </c>
      <c r="R21" s="48">
        <v>0.4</v>
      </c>
      <c r="S21" s="59">
        <v>0.4</v>
      </c>
      <c r="T21" s="60">
        <v>0.4</v>
      </c>
      <c r="U21" s="53">
        <v>94780.28</v>
      </c>
      <c r="V21" s="64">
        <v>615986.82999999996</v>
      </c>
      <c r="W21" s="64">
        <v>492729.65</v>
      </c>
      <c r="X21" s="63">
        <f t="shared" si="3"/>
        <v>5.1986515549437078</v>
      </c>
      <c r="Y21" s="63">
        <f t="shared" si="2"/>
        <v>0.79990289727460584</v>
      </c>
    </row>
    <row r="22" spans="1:25" ht="38.25" x14ac:dyDescent="0.2">
      <c r="B22" s="54" t="s">
        <v>35</v>
      </c>
      <c r="C22" s="55" t="s">
        <v>36</v>
      </c>
      <c r="D22" s="55" t="s">
        <v>36</v>
      </c>
      <c r="E22" s="56" t="s">
        <v>37</v>
      </c>
      <c r="F22" s="56" t="s">
        <v>38</v>
      </c>
      <c r="G22" s="55"/>
      <c r="H22" s="58">
        <v>3046</v>
      </c>
      <c r="I22" s="31" t="s">
        <v>78</v>
      </c>
      <c r="J22" s="32" t="s">
        <v>40</v>
      </c>
      <c r="K22" s="44" t="s">
        <v>41</v>
      </c>
      <c r="L22" s="32" t="s">
        <v>42</v>
      </c>
      <c r="M22" s="62" t="s">
        <v>43</v>
      </c>
      <c r="N22" s="46" t="s">
        <v>79</v>
      </c>
      <c r="O22" s="62" t="s">
        <v>59</v>
      </c>
      <c r="P22" s="48">
        <v>3</v>
      </c>
      <c r="Q22" s="49">
        <v>3</v>
      </c>
      <c r="R22" s="48">
        <v>2</v>
      </c>
      <c r="S22" s="59">
        <v>2</v>
      </c>
      <c r="T22" s="60">
        <v>2</v>
      </c>
      <c r="U22" s="66">
        <v>87234.96</v>
      </c>
      <c r="V22" s="64">
        <v>108734.96</v>
      </c>
      <c r="W22" s="64">
        <v>49702.7</v>
      </c>
      <c r="X22" s="63">
        <f t="shared" si="3"/>
        <v>0.56975666636403566</v>
      </c>
      <c r="Y22" s="63">
        <f t="shared" si="2"/>
        <v>0.45709953817980892</v>
      </c>
    </row>
    <row r="23" spans="1:25" ht="51" x14ac:dyDescent="0.2">
      <c r="B23" s="54" t="s">
        <v>35</v>
      </c>
      <c r="C23" s="55" t="s">
        <v>36</v>
      </c>
      <c r="D23" s="55" t="s">
        <v>36</v>
      </c>
      <c r="E23" s="56" t="s">
        <v>37</v>
      </c>
      <c r="F23" s="56" t="s">
        <v>38</v>
      </c>
      <c r="G23" s="55"/>
      <c r="H23" s="58">
        <v>3046</v>
      </c>
      <c r="I23" s="31" t="s">
        <v>80</v>
      </c>
      <c r="J23" s="32" t="s">
        <v>40</v>
      </c>
      <c r="K23" s="44" t="s">
        <v>41</v>
      </c>
      <c r="L23" s="32" t="s">
        <v>42</v>
      </c>
      <c r="M23" s="62" t="s">
        <v>43</v>
      </c>
      <c r="N23" s="46" t="s">
        <v>81</v>
      </c>
      <c r="O23" s="62" t="s">
        <v>82</v>
      </c>
      <c r="P23" s="48">
        <v>1</v>
      </c>
      <c r="Q23" s="49">
        <v>1</v>
      </c>
      <c r="R23" s="48">
        <v>0.45</v>
      </c>
      <c r="S23" s="59">
        <v>0.45</v>
      </c>
      <c r="T23" s="60">
        <v>0.45</v>
      </c>
      <c r="U23" s="52">
        <v>37170.480000000003</v>
      </c>
      <c r="V23" s="64">
        <v>64637.08</v>
      </c>
      <c r="W23" s="64">
        <v>0</v>
      </c>
      <c r="X23" s="65">
        <f t="shared" si="3"/>
        <v>0</v>
      </c>
      <c r="Y23" s="65">
        <f t="shared" si="2"/>
        <v>0</v>
      </c>
    </row>
    <row r="24" spans="1:25" s="74" customFormat="1" ht="25.5" x14ac:dyDescent="0.2">
      <c r="A24" s="67"/>
      <c r="B24" s="54" t="s">
        <v>35</v>
      </c>
      <c r="C24" s="55" t="s">
        <v>36</v>
      </c>
      <c r="D24" s="55" t="s">
        <v>36</v>
      </c>
      <c r="E24" s="56" t="s">
        <v>37</v>
      </c>
      <c r="F24" s="68" t="s">
        <v>38</v>
      </c>
      <c r="G24" s="55"/>
      <c r="H24" s="69">
        <v>3046</v>
      </c>
      <c r="I24" s="70" t="s">
        <v>83</v>
      </c>
      <c r="J24" s="44" t="s">
        <v>40</v>
      </c>
      <c r="K24" s="32" t="s">
        <v>47</v>
      </c>
      <c r="L24" s="44" t="s">
        <v>42</v>
      </c>
      <c r="M24" s="46" t="s">
        <v>43</v>
      </c>
      <c r="N24" s="71"/>
      <c r="O24" s="46" t="s">
        <v>84</v>
      </c>
      <c r="P24" s="48">
        <v>0.85</v>
      </c>
      <c r="Q24" s="49">
        <v>0.85</v>
      </c>
      <c r="R24" s="48">
        <v>0.3</v>
      </c>
      <c r="S24" s="59">
        <f t="shared" ref="S24:S27" si="4">(R24*100)/Q24</f>
        <v>35.294117647058826</v>
      </c>
      <c r="T24" s="72">
        <f t="shared" ref="T24:T27" si="5">S24</f>
        <v>35.294117647058826</v>
      </c>
      <c r="U24" s="52">
        <v>7266530.4699999997</v>
      </c>
      <c r="V24" s="73">
        <f>+[1]PyPI!J10</f>
        <v>12330702.120000001</v>
      </c>
      <c r="W24" s="73">
        <v>3542907.03</v>
      </c>
      <c r="X24" s="63">
        <f t="shared" si="3"/>
        <v>0.48756515157088443</v>
      </c>
      <c r="Y24" s="63">
        <f t="shared" si="2"/>
        <v>0.28732403033672504</v>
      </c>
    </row>
    <row r="25" spans="1:25" ht="25.5" x14ac:dyDescent="0.2">
      <c r="B25" s="75" t="s">
        <v>35</v>
      </c>
      <c r="C25" s="76" t="s">
        <v>36</v>
      </c>
      <c r="D25" s="76" t="s">
        <v>36</v>
      </c>
      <c r="E25" s="77" t="s">
        <v>37</v>
      </c>
      <c r="F25" s="78" t="s">
        <v>38</v>
      </c>
      <c r="G25" s="76"/>
      <c r="H25" s="76">
        <v>3046</v>
      </c>
      <c r="I25" s="70" t="s">
        <v>85</v>
      </c>
      <c r="J25" s="44" t="s">
        <v>40</v>
      </c>
      <c r="K25" s="32" t="s">
        <v>47</v>
      </c>
      <c r="L25" s="44" t="s">
        <v>42</v>
      </c>
      <c r="M25" s="46" t="s">
        <v>43</v>
      </c>
      <c r="N25" s="71"/>
      <c r="O25" s="46" t="s">
        <v>49</v>
      </c>
      <c r="P25" s="48">
        <v>100</v>
      </c>
      <c r="Q25" s="49">
        <v>100</v>
      </c>
      <c r="R25" s="48">
        <v>40</v>
      </c>
      <c r="S25" s="59">
        <f t="shared" si="4"/>
        <v>40</v>
      </c>
      <c r="T25" s="72">
        <f t="shared" si="5"/>
        <v>40</v>
      </c>
      <c r="U25" s="52">
        <v>681076.08</v>
      </c>
      <c r="V25" s="73">
        <v>1154071.19</v>
      </c>
      <c r="W25" s="73">
        <v>932576.62</v>
      </c>
      <c r="X25" s="63">
        <f t="shared" si="3"/>
        <v>1.3692693773653011</v>
      </c>
      <c r="Y25" s="63">
        <f t="shared" si="2"/>
        <v>0.80807547063019569</v>
      </c>
    </row>
    <row r="26" spans="1:25" ht="25.5" x14ac:dyDescent="0.2">
      <c r="B26" s="79"/>
      <c r="C26" s="69"/>
      <c r="D26" s="69"/>
      <c r="E26" s="68"/>
      <c r="F26" s="68"/>
      <c r="G26" s="69"/>
      <c r="H26" s="69"/>
      <c r="I26" s="31" t="s">
        <v>86</v>
      </c>
      <c r="J26" s="44" t="s">
        <v>40</v>
      </c>
      <c r="K26" s="32" t="s">
        <v>47</v>
      </c>
      <c r="L26" s="44" t="s">
        <v>42</v>
      </c>
      <c r="M26" s="46" t="s">
        <v>43</v>
      </c>
      <c r="N26" s="71" t="s">
        <v>87</v>
      </c>
      <c r="O26" s="46" t="s">
        <v>88</v>
      </c>
      <c r="P26" s="48">
        <v>0</v>
      </c>
      <c r="Q26" s="49">
        <v>1</v>
      </c>
      <c r="R26" s="48">
        <v>1</v>
      </c>
      <c r="S26" s="59">
        <f t="shared" si="4"/>
        <v>100</v>
      </c>
      <c r="T26" s="72">
        <f t="shared" si="5"/>
        <v>100</v>
      </c>
      <c r="U26" s="80">
        <v>0</v>
      </c>
      <c r="V26" s="73">
        <v>0</v>
      </c>
      <c r="W26" s="73">
        <v>-2455.06</v>
      </c>
      <c r="X26" s="63" t="e">
        <f t="shared" si="3"/>
        <v>#DIV/0!</v>
      </c>
      <c r="Y26" s="63" t="e">
        <f t="shared" si="2"/>
        <v>#DIV/0!</v>
      </c>
    </row>
    <row r="27" spans="1:25" ht="25.5" x14ac:dyDescent="0.2">
      <c r="B27" s="79"/>
      <c r="C27" s="69"/>
      <c r="D27" s="69"/>
      <c r="E27" s="68"/>
      <c r="F27" s="68"/>
      <c r="G27" s="69"/>
      <c r="H27" s="69"/>
      <c r="I27" s="81" t="s">
        <v>89</v>
      </c>
      <c r="J27" s="82" t="s">
        <v>40</v>
      </c>
      <c r="K27" s="83" t="s">
        <v>47</v>
      </c>
      <c r="L27" s="84" t="s">
        <v>42</v>
      </c>
      <c r="M27" s="47" t="s">
        <v>43</v>
      </c>
      <c r="N27" s="85" t="s">
        <v>87</v>
      </c>
      <c r="O27" s="47" t="s">
        <v>88</v>
      </c>
      <c r="P27" s="86">
        <v>0</v>
      </c>
      <c r="Q27" s="87">
        <v>1</v>
      </c>
      <c r="R27" s="86">
        <v>1</v>
      </c>
      <c r="S27" s="88">
        <f t="shared" si="4"/>
        <v>100</v>
      </c>
      <c r="T27" s="89">
        <f t="shared" si="5"/>
        <v>100</v>
      </c>
      <c r="U27" s="53">
        <v>0</v>
      </c>
      <c r="V27" s="90">
        <v>0</v>
      </c>
      <c r="W27" s="91">
        <v>-898</v>
      </c>
      <c r="X27" s="92" t="e">
        <f t="shared" si="3"/>
        <v>#DIV/0!</v>
      </c>
      <c r="Y27" s="93" t="e">
        <f>+W27/V27</f>
        <v>#DIV/0!</v>
      </c>
    </row>
    <row r="28" spans="1:25" x14ac:dyDescent="0.2">
      <c r="B28" s="79"/>
      <c r="C28" s="69"/>
      <c r="D28" s="94"/>
      <c r="E28" s="95"/>
      <c r="F28" s="95"/>
      <c r="G28" s="94"/>
      <c r="H28" s="94"/>
      <c r="I28" s="96"/>
      <c r="J28" s="44"/>
      <c r="K28" s="44"/>
      <c r="L28" s="44"/>
      <c r="M28" s="97"/>
      <c r="N28" s="71"/>
      <c r="O28" s="71"/>
      <c r="P28" s="98"/>
      <c r="Q28" s="96"/>
      <c r="R28" s="96"/>
      <c r="S28" s="99"/>
      <c r="T28" s="99"/>
      <c r="U28" s="100">
        <f>SUM(U10:U27)</f>
        <v>22497545.579999998</v>
      </c>
      <c r="V28" s="100">
        <f>SUM(V10:V27)</f>
        <v>56475919.069999993</v>
      </c>
      <c r="W28" s="100">
        <f>SUM(W10:W27)</f>
        <v>29258954.180000007</v>
      </c>
      <c r="X28" s="100">
        <f>+W28/U28</f>
        <v>1.3005398333767932</v>
      </c>
      <c r="Y28" s="100" t="e">
        <f>SUM(Y10:Y27)</f>
        <v>#DIV/0!</v>
      </c>
    </row>
    <row r="29" spans="1:25" x14ac:dyDescent="0.2">
      <c r="B29" s="79"/>
      <c r="C29" s="69"/>
      <c r="D29" s="94"/>
      <c r="E29" s="95"/>
      <c r="F29" s="95"/>
      <c r="G29" s="94"/>
      <c r="H29" s="94"/>
      <c r="I29" s="101"/>
      <c r="J29" s="102"/>
      <c r="K29" s="102"/>
      <c r="L29" s="102"/>
      <c r="M29" s="94"/>
      <c r="N29" s="103"/>
      <c r="O29" s="103"/>
      <c r="P29" s="104"/>
      <c r="Q29" s="105"/>
      <c r="R29" s="106"/>
      <c r="S29" s="107"/>
      <c r="T29" s="107"/>
    </row>
    <row r="30" spans="1:25" x14ac:dyDescent="0.2">
      <c r="B30" s="4" t="s">
        <v>90</v>
      </c>
      <c r="G30" s="4"/>
      <c r="H30" s="4"/>
      <c r="I30" s="4"/>
      <c r="J30" s="4"/>
      <c r="K30" s="4"/>
      <c r="L30" s="4"/>
      <c r="M30" s="4"/>
      <c r="N30" s="4"/>
      <c r="O30" s="4"/>
    </row>
    <row r="31" spans="1:25" x14ac:dyDescent="0.2">
      <c r="V31" s="42"/>
    </row>
    <row r="33" spans="1:27" s="108" customFormat="1" x14ac:dyDescent="0.2">
      <c r="A33" s="111"/>
      <c r="P33" s="111"/>
    </row>
    <row r="34" spans="1:27" s="108" customFormat="1" x14ac:dyDescent="0.2">
      <c r="A34" s="111"/>
      <c r="P34" s="111"/>
    </row>
    <row r="35" spans="1:27" s="108" customFormat="1" x14ac:dyDescent="0.2">
      <c r="P35" s="111"/>
    </row>
    <row r="36" spans="1:27" s="108" customFormat="1" x14ac:dyDescent="0.2">
      <c r="D36" s="109"/>
      <c r="H36" s="110"/>
      <c r="I36" s="110"/>
      <c r="J36" s="110"/>
      <c r="K36" s="110"/>
      <c r="L36" s="110"/>
      <c r="M36" s="110"/>
      <c r="N36" s="110"/>
      <c r="O36" s="110"/>
      <c r="P36" s="111"/>
    </row>
    <row r="37" spans="1:27" s="108" customFormat="1" x14ac:dyDescent="0.2">
      <c r="D37" s="109"/>
      <c r="H37" s="110"/>
      <c r="I37" s="110"/>
      <c r="J37" s="110"/>
      <c r="K37" s="110"/>
      <c r="L37" s="110"/>
      <c r="M37" s="110"/>
      <c r="N37" s="110"/>
      <c r="O37" s="110"/>
      <c r="P37" s="111"/>
    </row>
    <row r="38" spans="1:27" s="108" customFormat="1" x14ac:dyDescent="0.2">
      <c r="P38" s="111"/>
    </row>
    <row r="39" spans="1:27" s="108" customFormat="1" x14ac:dyDescent="0.2">
      <c r="A39" s="111"/>
      <c r="P39" s="111"/>
    </row>
    <row r="40" spans="1:27" s="108" customFormat="1" x14ac:dyDescent="0.2">
      <c r="A40" s="111"/>
      <c r="P40" s="111"/>
    </row>
    <row r="41" spans="1:27" s="108" customFormat="1" x14ac:dyDescent="0.2">
      <c r="A41" s="111"/>
      <c r="P41" s="111"/>
    </row>
    <row r="48" spans="1:27" x14ac:dyDescent="0.2">
      <c r="A48" s="2"/>
      <c r="AA48" s="74"/>
    </row>
    <row r="55" spans="27:27" s="2" customFormat="1" x14ac:dyDescent="0.2">
      <c r="AA55" s="74"/>
    </row>
  </sheetData>
  <mergeCells count="29">
    <mergeCell ref="U8:U9"/>
    <mergeCell ref="V8:V9"/>
    <mergeCell ref="W8:W9"/>
    <mergeCell ref="X8:Y8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31496062992125984" right="0.31496062992125984" top="0.74803149606299213" bottom="0.74803149606299213" header="0.31496062992125984" footer="0.31496062992125984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2017-07-10T15:03:56Z</cp:lastPrinted>
  <dcterms:created xsi:type="dcterms:W3CDTF">2017-07-10T15:02:04Z</dcterms:created>
  <dcterms:modified xsi:type="dcterms:W3CDTF">2017-07-10T15:04:35Z</dcterms:modified>
</cp:coreProperties>
</file>